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ibi-kyoukai\Desktop\芸備協会（最新）24.7.29\30 内閣府報告\令和４年度\"/>
    </mc:Choice>
  </mc:AlternateContent>
  <xr:revisionPtr revIDLastSave="0" documentId="13_ncr:1_{7BB4D877-2B95-495A-9C06-41380479189F}" xr6:coauthVersionLast="47" xr6:coauthVersionMax="47" xr10:uidLastSave="{00000000-0000-0000-0000-000000000000}"/>
  <bookViews>
    <workbookView xWindow="1950" yWindow="315" windowWidth="18510" windowHeight="10605" xr2:uid="{013AE0EF-7B57-4A7A-B7BB-57CB1B992633}"/>
  </bookViews>
  <sheets>
    <sheet name="貸借対照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0" i="1"/>
  <c r="F39" i="1"/>
  <c r="F44" i="1" s="1"/>
  <c r="E39" i="1"/>
  <c r="G39" i="1" s="1"/>
  <c r="G44" i="1" s="1"/>
  <c r="G38" i="1"/>
  <c r="F34" i="1"/>
  <c r="F45" i="1" s="1"/>
  <c r="E34" i="1"/>
  <c r="G33" i="1"/>
  <c r="F33" i="1"/>
  <c r="E33" i="1"/>
  <c r="G32" i="1"/>
  <c r="G31" i="1"/>
  <c r="G34" i="1" s="1"/>
  <c r="G45" i="1" s="1"/>
  <c r="F31" i="1"/>
  <c r="E31" i="1"/>
  <c r="G30" i="1"/>
  <c r="G29" i="1"/>
  <c r="G23" i="1"/>
  <c r="F23" i="1"/>
  <c r="E23" i="1"/>
  <c r="G22" i="1"/>
  <c r="F20" i="1"/>
  <c r="E20" i="1"/>
  <c r="G19" i="1"/>
  <c r="G18" i="1"/>
  <c r="G17" i="1"/>
  <c r="G20" i="1" s="1"/>
  <c r="F14" i="1"/>
  <c r="F24" i="1" s="1"/>
  <c r="E14" i="1"/>
  <c r="E24" i="1" s="1"/>
  <c r="G13" i="1"/>
  <c r="G12" i="1"/>
  <c r="G14" i="1" s="1"/>
  <c r="G24" i="1" s="1"/>
  <c r="G9" i="1"/>
  <c r="G25" i="1" s="1"/>
  <c r="F9" i="1"/>
  <c r="F25" i="1" s="1"/>
  <c r="E9" i="1"/>
  <c r="E25" i="1" s="1"/>
  <c r="G8" i="1"/>
  <c r="F41" i="1" l="1"/>
  <c r="E44" i="1"/>
  <c r="E45" i="1" s="1"/>
  <c r="E41" i="1"/>
  <c r="G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geibi-kyoukai</author>
  </authors>
  <commentList>
    <comment ref="A2" authorId="0" shapeId="0" xr:uid="{73452482-DC66-4E09-ACC1-C9AD019E3CF2}">
      <text>
        <r>
          <rPr>
            <sz val="9"/>
            <color indexed="81"/>
            <rFont val="ＭＳ Ｐゴシック"/>
            <family val="3"/>
            <charset val="128"/>
          </rPr>
          <t xml:space="preserve">元帳から転記
正味財産増減計算書作成後、正味財産の計が一致しているか確認
</t>
        </r>
      </text>
    </comment>
    <comment ref="E42" authorId="0" shapeId="0" xr:uid="{AC9F8FAD-0710-40D5-9276-92033683ED5F}">
      <text>
        <r>
          <rPr>
            <sz val="9"/>
            <color indexed="81"/>
            <rFont val="ＭＳ Ｐゴシック"/>
            <family val="3"/>
            <charset val="128"/>
          </rPr>
          <t xml:space="preserve">負債発生により数式変更
</t>
        </r>
      </text>
    </comment>
    <comment ref="E43" authorId="0" shapeId="0" xr:uid="{0E41132E-5801-459D-AB31-5B1B84544390}">
      <text>
        <r>
          <rPr>
            <sz val="9"/>
            <color indexed="81"/>
            <rFont val="ＭＳ Ｐゴシック"/>
            <family val="3"/>
            <charset val="128"/>
          </rPr>
          <t xml:space="preserve">特定資産のうち、指定正味財産を除いたもの
</t>
        </r>
      </text>
    </comment>
  </commentList>
</comments>
</file>

<file path=xl/sharedStrings.xml><?xml version="1.0" encoding="utf-8"?>
<sst xmlns="http://schemas.openxmlformats.org/spreadsheetml/2006/main" count="51" uniqueCount="50">
  <si>
    <t>公益財団法人芸備協会</t>
    <rPh sb="0" eb="2">
      <t>コウエキ</t>
    </rPh>
    <rPh sb="2" eb="4">
      <t>ザイダン</t>
    </rPh>
    <rPh sb="4" eb="6">
      <t>ホウジン</t>
    </rPh>
    <rPh sb="6" eb="8">
      <t>ゲイビ</t>
    </rPh>
    <rPh sb="8" eb="10">
      <t>キョウカイ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</si>
  <si>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</si>
  <si>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</si>
  <si>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当年度</t>
    <rPh sb="0" eb="3">
      <t>トウネンド</t>
    </rPh>
    <phoneticPr fontId="2"/>
  </si>
  <si>
    <t>前年度</t>
    <rPh sb="0" eb="3">
      <t>ゼンネンド</t>
    </rPh>
    <phoneticPr fontId="2"/>
  </si>
  <si>
    <t>増減</t>
    <rPh sb="0" eb="2">
      <t>ゾウゲン</t>
    </rPh>
    <phoneticPr fontId="2"/>
  </si>
  <si>
    <t>Ⅰ</t>
    <phoneticPr fontId="2"/>
  </si>
  <si>
    <t>資産の部</t>
    <rPh sb="0" eb="2">
      <t>シサン</t>
    </rPh>
    <rPh sb="3" eb="4">
      <t>ブ</t>
    </rPh>
    <phoneticPr fontId="2"/>
  </si>
  <si>
    <t>流動資産</t>
    <rPh sb="0" eb="2">
      <t>リュウドウ</t>
    </rPh>
    <rPh sb="2" eb="4">
      <t>シサン</t>
    </rPh>
    <phoneticPr fontId="2"/>
  </si>
  <si>
    <t>現金預金</t>
    <rPh sb="0" eb="2">
      <t>ゲンキン</t>
    </rPh>
    <rPh sb="2" eb="4">
      <t>ヨキン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</si>
  <si>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</si>
  <si>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</si>
  <si>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(1)</t>
    <phoneticPr fontId="2"/>
  </si>
  <si>
    <t>基本財産</t>
    <rPh sb="0" eb="2">
      <t>キホン</t>
    </rPh>
    <rPh sb="2" eb="4">
      <t>ザイサン</t>
    </rPh>
    <phoneticPr fontId="2"/>
  </si>
  <si>
    <t>預金</t>
    <rPh sb="0" eb="2">
      <t>ヨキン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</si>
  <si>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</si>
  <si>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基本財産合計</t>
    <rPh sb="0" eb="2">
      <t>キホン</t>
    </rPh>
    <rPh sb="2" eb="4">
      <t>ザイサン</t>
    </rPh>
    <rPh sb="4" eb="6">
      <t>ゴウケイ</t>
    </rPh>
    <phoneticPr fontId="2"/>
  </si>
  <si>
    <t>(2)</t>
    <phoneticPr fontId="2"/>
  </si>
  <si>
    <t>特定資産</t>
    <rPh sb="0" eb="2">
      <t>トクテイ</t>
    </rPh>
    <rPh sb="2" eb="4">
      <t>シサン</t>
    </rPh>
    <phoneticPr fontId="2"/>
  </si>
  <si>
    <t>奨学金貸付事業基金</t>
    <rPh sb="0" eb="3">
      <t>ショウガクキン</t>
    </rPh>
    <rPh sb="3" eb="5">
      <t>カシツケ</t>
    </rPh>
    <rPh sb="5" eb="7">
      <t>ジギョウ</t>
    </rPh>
    <rPh sb="7" eb="9">
      <t>キキン</t>
    </rPh>
    <phoneticPr fontId="2"/>
  </si>
  <si>
    <t>　預金</t>
    <rPh sb="1" eb="3">
      <t>ヨキン</t>
    </rPh>
    <phoneticPr fontId="2"/>
  </si>
  <si>
    <t>　投資有価証券</t>
    <rPh sb="1" eb="3">
      <t>トウシ</t>
    </rPh>
    <rPh sb="3" eb="5">
      <t>ユウカ</t>
    </rPh>
    <rPh sb="5" eb="7">
      <t>ショウケン</t>
    </rPh>
    <phoneticPr fontId="2"/>
  </si>
  <si>
    <t>奨学金貸付債権</t>
    <rPh sb="0" eb="3">
      <t>ショウガクキン</t>
    </rPh>
    <rPh sb="3" eb="5">
      <t>カシツケ</t>
    </rPh>
    <rPh sb="5" eb="7">
      <t>サイケン</t>
    </rPh>
    <phoneticPr fontId="2"/>
  </si>
  <si>
    <t>特定資産合計</t>
    <rPh sb="0" eb="2">
      <t>トクテイ</t>
    </rPh>
    <rPh sb="2" eb="4">
      <t>シサン</t>
    </rPh>
    <rPh sb="4" eb="6">
      <t>ゴウケイ</t>
    </rPh>
    <phoneticPr fontId="2"/>
  </si>
  <si>
    <t>(3)</t>
    <phoneticPr fontId="2"/>
  </si>
  <si>
    <t>その他</t>
    <rPh sb="2" eb="3">
      <t>タ</t>
    </rPh>
    <phoneticPr fontId="2"/>
  </si>
  <si>
    <t>電話加入権</t>
    <rPh sb="0" eb="2">
      <t>デンワ</t>
    </rPh>
    <rPh sb="2" eb="4">
      <t>カニュウ</t>
    </rPh>
    <rPh sb="4" eb="5">
      <t>ケン</t>
    </rPh>
    <phoneticPr fontId="2"/>
  </si>
  <si>
    <t>その他固定資産合計</t>
    <rPh sb="2" eb="3">
      <t>タ</t>
    </rPh>
    <rPh sb="3" eb="5">
      <t>コテイ</t>
    </rPh>
    <rPh sb="5" eb="7">
      <t>シサン</t>
    </rPh>
    <rPh sb="7" eb="9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</si>
  <si>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</si>
  <si>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</si>
  <si>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</t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</si>
  <si>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</si>
  <si>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</si>
  <si>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2">
      <t>ミハライ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</si>
  <si>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</si>
  <si>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</si>
  <si>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</si>
  <si>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</si>
  <si>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</si>
  <si>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Ⅲ</t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</si>
  <si>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</si>
  <si>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指定正味財産</t>
    <rPh sb="0" eb="2">
      <t>シテイ</t>
    </rPh>
    <rPh sb="2" eb="4">
      <t>ショウミ</t>
    </rPh>
    <rPh sb="4" eb="6">
      <t>ザイサン</t>
    </rPh>
    <phoneticPr fontId="2"/>
  </si>
  <si>
    <t>寄付金</t>
    <rPh sb="0" eb="3">
      <t>キフキン</t>
    </rPh>
    <phoneticPr fontId="2"/>
  </si>
  <si>
    <t>指定正味財産計</t>
    <rPh sb="0" eb="2">
      <t>シテイ</t>
    </rPh>
    <rPh sb="2" eb="4">
      <t>ショウミ</t>
    </rPh>
    <rPh sb="4" eb="6">
      <t>ザイサン</t>
    </rPh>
    <rPh sb="6" eb="7">
      <t>ケイ</t>
    </rPh>
    <phoneticPr fontId="2"/>
  </si>
  <si>
    <t>（うち基本財産への充当額）</t>
    <rPh sb="3" eb="5">
      <t>キホン</t>
    </rPh>
    <rPh sb="5" eb="7">
      <t>ザイサン</t>
    </rPh>
    <rPh sb="9" eb="11">
      <t>ジュウトウ</t>
    </rPh>
    <rPh sb="11" eb="12">
      <t>ガク</t>
    </rPh>
    <phoneticPr fontId="2"/>
  </si>
  <si>
    <t>（うち特定資産への充当額）</t>
    <rPh sb="3" eb="5">
      <t>トクテイ</t>
    </rPh>
    <rPh sb="5" eb="7">
      <t>シサン</t>
    </rPh>
    <rPh sb="9" eb="11">
      <t>ジュウトウ</t>
    </rPh>
    <rPh sb="11" eb="12">
      <t>ガク</t>
    </rPh>
    <phoneticPr fontId="2"/>
  </si>
  <si>
    <t>一般正味財産</t>
    <rPh sb="0" eb="2">
      <t>イッパン</t>
    </rPh>
    <rPh sb="2" eb="4">
      <t>ショウミ</t>
    </rPh>
    <rPh sb="4" eb="6">
      <t>ザイサン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</si>
  <si>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</si>
  <si>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</si>
  <si>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　貸　借　対　照　表</t>
    <rPh sb="1" eb="2">
      <t>カシ</t>
    </rPh>
    <rPh sb="3" eb="4">
      <t>シャク</t>
    </rPh>
    <rPh sb="5" eb="6">
      <t>タイ</t>
    </rPh>
    <rPh sb="7" eb="8">
      <t>アキラ</t>
    </rPh>
    <rPh sb="9" eb="1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</si>
</sst>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#,##0;&quot;△ &quot;#,##0"/>
    <numFmt numFmtId="178" formatCode="\(#,##0\)"/>
    <numFmt numFmtId="179" formatCode="#,##0;&quot;(△ 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38" fontId="3" fillId="0" borderId="6" xfId="1" applyFont="1" applyBorder="1">
      <alignment vertical="center"/>
    </xf>
    <xf numFmtId="177" fontId="3" fillId="0" borderId="6" xfId="1" applyNumberFormat="1" applyFont="1" applyBorder="1">
      <alignment vertical="center"/>
    </xf>
    <xf numFmtId="38" fontId="7" fillId="0" borderId="2" xfId="1" applyFont="1" applyFill="1" applyBorder="1">
      <alignment vertical="center"/>
    </xf>
    <xf numFmtId="38" fontId="3" fillId="0" borderId="2" xfId="1" applyFont="1" applyBorder="1">
      <alignment vertical="center"/>
    </xf>
    <xf numFmtId="177" fontId="3" fillId="0" borderId="2" xfId="1" applyNumberFormat="1" applyFont="1" applyBorder="1">
      <alignment vertical="center"/>
    </xf>
    <xf numFmtId="38" fontId="7" fillId="0" borderId="6" xfId="1" applyFont="1" applyFill="1" applyBorder="1">
      <alignment vertical="center"/>
    </xf>
    <xf numFmtId="49" fontId="3" fillId="0" borderId="0" xfId="0" applyNumberFormat="1" applyFont="1">
      <alignment vertical="center"/>
    </xf>
    <xf numFmtId="177" fontId="7" fillId="0" borderId="6" xfId="1" applyNumberFormat="1" applyFont="1" applyFill="1" applyBorder="1">
      <alignment vertical="center"/>
    </xf>
    <xf numFmtId="38" fontId="7" fillId="0" borderId="7" xfId="1" applyFont="1" applyFill="1" applyBorder="1">
      <alignment vertical="center"/>
    </xf>
    <xf numFmtId="38" fontId="3" fillId="0" borderId="7" xfId="1" applyFont="1" applyBorder="1">
      <alignment vertical="center"/>
    </xf>
    <xf numFmtId="177" fontId="3" fillId="0" borderId="7" xfId="1" applyNumberFormat="1" applyFont="1" applyBorder="1">
      <alignment vertical="center"/>
    </xf>
    <xf numFmtId="38" fontId="7" fillId="2" borderId="6" xfId="1" applyFont="1" applyFill="1" applyBorder="1">
      <alignment vertical="center"/>
    </xf>
    <xf numFmtId="178" fontId="7" fillId="2" borderId="6" xfId="1" applyNumberFormat="1" applyFont="1" applyFill="1" applyBorder="1" applyAlignment="1">
      <alignment horizontal="right" vertical="center"/>
    </xf>
    <xf numFmtId="178" fontId="3" fillId="0" borderId="6" xfId="1" applyNumberFormat="1" applyFont="1" applyBorder="1" applyAlignment="1">
      <alignment horizontal="right" vertical="center"/>
    </xf>
    <xf numFmtId="179" fontId="3" fillId="0" borderId="6" xfId="1" applyNumberFormat="1" applyFont="1" applyBorder="1" applyAlignment="1">
      <alignment horizontal="right" vertical="center"/>
    </xf>
    <xf numFmtId="178" fontId="7" fillId="2" borderId="7" xfId="1" applyNumberFormat="1" applyFont="1" applyFill="1" applyBorder="1" applyAlignment="1">
      <alignment horizontal="right" vertical="center"/>
    </xf>
    <xf numFmtId="178" fontId="3" fillId="0" borderId="7" xfId="1" applyNumberFormat="1" applyFont="1" applyBorder="1" applyAlignment="1">
      <alignment horizontal="right" vertical="center"/>
    </xf>
    <xf numFmtId="177" fontId="3" fillId="0" borderId="8" xfId="1" applyNumberFormat="1" applyFont="1" applyBorder="1">
      <alignment vertical="center"/>
    </xf>
    <xf numFmtId="178" fontId="3" fillId="2" borderId="7" xfId="1" applyNumberFormat="1" applyFont="1" applyFill="1" applyBorder="1" applyAlignment="1">
      <alignment horizontal="right" vertical="center"/>
    </xf>
    <xf numFmtId="38" fontId="7" fillId="2" borderId="2" xfId="1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38" fontId="7" fillId="2" borderId="12" xfId="1" applyFont="1" applyFill="1" applyBorder="1">
      <alignment vertical="center"/>
    </xf>
    <xf numFmtId="38" fontId="3" fillId="0" borderId="12" xfId="1" applyFont="1" applyBorder="1">
      <alignment vertical="center"/>
    </xf>
    <xf numFmtId="177" fontId="3" fillId="0" borderId="12" xfId="1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C15B2-E45A-4A5C-919A-C1F48135EBE0}">
  <dimension ref="A1:G46"/>
  <sheetViews>
    <sheetView tabSelected="1" topLeftCell="A31" workbookViewId="0">
      <selection activeCell="A45" sqref="A5:XFD45"/>
    </sheetView>
  </sheetViews>
  <sheetFormatPr defaultRowHeight="18.75" x14ac:dyDescent="0.4"/>
  <cols>
    <col min="1" max="2" width="2.125" customWidth="1"/>
    <col min="3" max="3" width="4.25" customWidth="1"/>
    <col min="4" max="4" width="19.75" customWidth="1"/>
    <col min="5" max="7" width="16.75" customWidth="1"/>
  </cols>
  <sheetData>
    <row r="1" spans="1:7" x14ac:dyDescent="0.4">
      <c r="A1" s="35" t="s">
        <v>0</v>
      </c>
      <c r="B1" s="35"/>
      <c r="C1" s="35"/>
      <c r="D1" s="35"/>
      <c r="E1" s="1"/>
      <c r="F1" s="1"/>
      <c r="G1" s="1"/>
    </row>
    <row r="2" spans="1:7" x14ac:dyDescent="0.4">
      <c r="A2" s="36" t="s">
        <v>49</v>
      </c>
      <c r="B2" s="37"/>
      <c r="C2" s="37"/>
      <c r="D2" s="37"/>
      <c r="E2" s="37"/>
      <c r="F2" s="37"/>
      <c r="G2" s="37"/>
    </row>
    <row r="3" spans="1:7" x14ac:dyDescent="0.4">
      <c r="A3" s="38">
        <v>44651</v>
      </c>
      <c r="B3" s="39"/>
      <c r="C3" s="39"/>
      <c r="D3" s="39"/>
      <c r="E3" s="39"/>
      <c r="F3" s="39"/>
      <c r="G3" s="39"/>
    </row>
    <row r="4" spans="1:7" x14ac:dyDescent="0.4">
      <c r="A4" s="2"/>
      <c r="B4" s="2"/>
      <c r="C4" s="2"/>
      <c r="D4" s="2"/>
      <c r="E4" s="2"/>
      <c r="F4" s="2"/>
      <c r="G4" s="3" t="s">
        <v>1</v>
      </c>
    </row>
    <row r="5" spans="1:7" ht="15" customHeight="1" x14ac:dyDescent="0.4">
      <c r="A5" s="40" t="s">
        <v>2</v>
      </c>
      <c r="B5" s="40"/>
      <c r="C5" s="40"/>
      <c r="D5" s="40"/>
      <c r="E5" s="4" t="s">
        <v>3</v>
      </c>
      <c r="F5" s="4" t="s">
        <v>4</v>
      </c>
      <c r="G5" s="4" t="s">
        <v>5</v>
      </c>
    </row>
    <row r="6" spans="1:7" ht="15" customHeight="1" x14ac:dyDescent="0.4">
      <c r="A6" s="5" t="s">
        <v>6</v>
      </c>
      <c r="B6" s="6" t="s">
        <v>7</v>
      </c>
      <c r="C6" s="6"/>
      <c r="D6" s="7"/>
      <c r="E6" s="8"/>
      <c r="F6" s="8"/>
      <c r="G6" s="8"/>
    </row>
    <row r="7" spans="1:7" ht="15" customHeight="1" x14ac:dyDescent="0.4">
      <c r="A7" s="5"/>
      <c r="B7" s="1">
        <v>1</v>
      </c>
      <c r="C7" s="34" t="s">
        <v>8</v>
      </c>
      <c r="D7" s="7"/>
      <c r="E7" s="8"/>
      <c r="F7" s="8"/>
      <c r="G7" s="8"/>
    </row>
    <row r="8" spans="1:7" ht="15" customHeight="1" x14ac:dyDescent="0.4">
      <c r="A8" s="5"/>
      <c r="B8" s="1"/>
      <c r="C8" s="1"/>
      <c r="D8" s="7" t="s">
        <v>9</v>
      </c>
      <c r="E8" s="8">
        <v>1286651</v>
      </c>
      <c r="F8" s="8">
        <v>2779704</v>
      </c>
      <c r="G8" s="9">
        <f>E8-F8</f>
        <v>-1493053</v>
      </c>
    </row>
    <row r="9" spans="1:7" ht="15" customHeight="1" x14ac:dyDescent="0.4">
      <c r="A9" s="5"/>
      <c r="B9" s="1"/>
      <c r="C9" s="34" t="s">
        <v>10</v>
      </c>
      <c r="D9" s="7"/>
      <c r="E9" s="10">
        <f>SUM(E8)</f>
        <v>1286651</v>
      </c>
      <c r="F9" s="11">
        <f>SUM(F8)</f>
        <v>2779704</v>
      </c>
      <c r="G9" s="12">
        <f>SUM(G8)</f>
        <v>-1493053</v>
      </c>
    </row>
    <row r="10" spans="1:7" ht="15" customHeight="1" x14ac:dyDescent="0.4">
      <c r="A10" s="5"/>
      <c r="B10" s="1">
        <v>2</v>
      </c>
      <c r="C10" s="1" t="s">
        <v>11</v>
      </c>
      <c r="D10" s="7"/>
      <c r="E10" s="13"/>
      <c r="F10" s="8"/>
      <c r="G10" s="8"/>
    </row>
    <row r="11" spans="1:7" ht="15" customHeight="1" x14ac:dyDescent="0.4">
      <c r="A11" s="5"/>
      <c r="B11" s="1"/>
      <c r="C11" s="14" t="s">
        <v>12</v>
      </c>
      <c r="D11" s="7" t="s">
        <v>13</v>
      </c>
      <c r="E11" s="13"/>
      <c r="F11" s="8"/>
      <c r="G11" s="8"/>
    </row>
    <row r="12" spans="1:7" ht="15" customHeight="1" x14ac:dyDescent="0.4">
      <c r="A12" s="5"/>
      <c r="B12" s="1"/>
      <c r="C12" s="14"/>
      <c r="D12" s="7" t="s">
        <v>14</v>
      </c>
      <c r="E12" s="13">
        <v>5281976</v>
      </c>
      <c r="F12" s="8">
        <v>5281976</v>
      </c>
      <c r="G12" s="9">
        <f>E12-F12</f>
        <v>0</v>
      </c>
    </row>
    <row r="13" spans="1:7" ht="15" customHeight="1" x14ac:dyDescent="0.4">
      <c r="A13" s="5"/>
      <c r="B13" s="1"/>
      <c r="C13" s="14"/>
      <c r="D13" s="7" t="s">
        <v>15</v>
      </c>
      <c r="E13" s="13">
        <v>85716506</v>
      </c>
      <c r="F13" s="8">
        <v>85850008</v>
      </c>
      <c r="G13" s="9">
        <f>E13-F13</f>
        <v>-133502</v>
      </c>
    </row>
    <row r="14" spans="1:7" ht="15" customHeight="1" x14ac:dyDescent="0.4">
      <c r="A14" s="5"/>
      <c r="B14" s="1"/>
      <c r="C14" s="14" t="s">
        <v>16</v>
      </c>
      <c r="D14" s="7"/>
      <c r="E14" s="10">
        <f>SUM(E12:E13)</f>
        <v>90998482</v>
      </c>
      <c r="F14" s="11">
        <f>F12+F13</f>
        <v>91131984</v>
      </c>
      <c r="G14" s="12">
        <f>G12+G13</f>
        <v>-133502</v>
      </c>
    </row>
    <row r="15" spans="1:7" ht="15" customHeight="1" x14ac:dyDescent="0.4">
      <c r="A15" s="5"/>
      <c r="B15" s="1"/>
      <c r="C15" s="14" t="s">
        <v>17</v>
      </c>
      <c r="D15" s="7" t="s">
        <v>18</v>
      </c>
      <c r="E15" s="13"/>
      <c r="F15" s="8"/>
      <c r="G15" s="8"/>
    </row>
    <row r="16" spans="1:7" ht="15" customHeight="1" x14ac:dyDescent="0.4">
      <c r="A16" s="5"/>
      <c r="B16" s="1"/>
      <c r="C16" s="14"/>
      <c r="D16" s="7" t="s">
        <v>19</v>
      </c>
      <c r="E16" s="13"/>
      <c r="F16" s="8"/>
      <c r="G16" s="8"/>
    </row>
    <row r="17" spans="1:7" ht="15" customHeight="1" x14ac:dyDescent="0.4">
      <c r="A17" s="5"/>
      <c r="B17" s="1"/>
      <c r="C17" s="14"/>
      <c r="D17" s="7" t="s">
        <v>20</v>
      </c>
      <c r="E17" s="13">
        <v>5000000</v>
      </c>
      <c r="F17" s="8">
        <v>12437400</v>
      </c>
      <c r="G17" s="9">
        <f>E17-F17</f>
        <v>-7437400</v>
      </c>
    </row>
    <row r="18" spans="1:7" ht="15" customHeight="1" x14ac:dyDescent="0.4">
      <c r="A18" s="5"/>
      <c r="B18" s="1"/>
      <c r="C18" s="14"/>
      <c r="D18" s="7" t="s">
        <v>21</v>
      </c>
      <c r="E18" s="13">
        <v>21077242</v>
      </c>
      <c r="F18" s="8">
        <v>10962600</v>
      </c>
      <c r="G18" s="9">
        <f>E18-F18</f>
        <v>10114642</v>
      </c>
    </row>
    <row r="19" spans="1:7" ht="15" customHeight="1" x14ac:dyDescent="0.4">
      <c r="A19" s="5"/>
      <c r="B19" s="1"/>
      <c r="C19" s="14"/>
      <c r="D19" s="7" t="s">
        <v>22</v>
      </c>
      <c r="E19" s="13">
        <v>19942000</v>
      </c>
      <c r="F19" s="8">
        <v>21096000</v>
      </c>
      <c r="G19" s="9">
        <f>E19-F19</f>
        <v>-1154000</v>
      </c>
    </row>
    <row r="20" spans="1:7" ht="15" customHeight="1" x14ac:dyDescent="0.4">
      <c r="A20" s="5"/>
      <c r="B20" s="1"/>
      <c r="C20" s="14" t="s">
        <v>23</v>
      </c>
      <c r="D20" s="7"/>
      <c r="E20" s="10">
        <f>SUM(E17:E19)</f>
        <v>46019242</v>
      </c>
      <c r="F20" s="11">
        <f>F17+F18+F19</f>
        <v>44496000</v>
      </c>
      <c r="G20" s="12">
        <f>G17+G18+G19</f>
        <v>1523242</v>
      </c>
    </row>
    <row r="21" spans="1:7" ht="15" customHeight="1" x14ac:dyDescent="0.4">
      <c r="A21" s="5"/>
      <c r="B21" s="1"/>
      <c r="C21" s="14" t="s">
        <v>24</v>
      </c>
      <c r="D21" s="7" t="s">
        <v>25</v>
      </c>
      <c r="E21" s="13"/>
      <c r="F21" s="8"/>
      <c r="G21" s="9"/>
    </row>
    <row r="22" spans="1:7" ht="15" customHeight="1" x14ac:dyDescent="0.4">
      <c r="A22" s="5"/>
      <c r="B22" s="1"/>
      <c r="C22" s="14"/>
      <c r="D22" s="7" t="s">
        <v>26</v>
      </c>
      <c r="E22" s="13">
        <v>30000</v>
      </c>
      <c r="F22" s="8">
        <v>30000</v>
      </c>
      <c r="G22" s="9">
        <f>E22-F22</f>
        <v>0</v>
      </c>
    </row>
    <row r="23" spans="1:7" ht="15" customHeight="1" x14ac:dyDescent="0.4">
      <c r="A23" s="5"/>
      <c r="B23" s="1"/>
      <c r="C23" s="14" t="s">
        <v>27</v>
      </c>
      <c r="D23" s="7"/>
      <c r="E23" s="10">
        <f>E22</f>
        <v>30000</v>
      </c>
      <c r="F23" s="11">
        <f>F22</f>
        <v>30000</v>
      </c>
      <c r="G23" s="12">
        <f>G22</f>
        <v>0</v>
      </c>
    </row>
    <row r="24" spans="1:7" ht="15" customHeight="1" x14ac:dyDescent="0.4">
      <c r="A24" s="5"/>
      <c r="B24" s="1"/>
      <c r="C24" s="14" t="s">
        <v>28</v>
      </c>
      <c r="D24" s="7"/>
      <c r="E24" s="10">
        <f>E14+E20+E23</f>
        <v>137047724</v>
      </c>
      <c r="F24" s="11">
        <f>F14+F20+F22</f>
        <v>135657984</v>
      </c>
      <c r="G24" s="12">
        <f>G14+G20+G22</f>
        <v>1389740</v>
      </c>
    </row>
    <row r="25" spans="1:7" ht="15" customHeight="1" x14ac:dyDescent="0.4">
      <c r="A25" s="5"/>
      <c r="B25" s="1"/>
      <c r="C25" s="14" t="s">
        <v>29</v>
      </c>
      <c r="D25" s="7"/>
      <c r="E25" s="10">
        <f>SUM(E9+E14+E20+E23)</f>
        <v>138334375</v>
      </c>
      <c r="F25" s="11">
        <f>F9+F24</f>
        <v>138437688</v>
      </c>
      <c r="G25" s="12">
        <f>G9+G24</f>
        <v>-103313</v>
      </c>
    </row>
    <row r="26" spans="1:7" ht="15" customHeight="1" x14ac:dyDescent="0.4">
      <c r="A26" s="5"/>
      <c r="B26" s="1"/>
      <c r="C26" s="14"/>
      <c r="D26" s="7"/>
      <c r="E26" s="13"/>
      <c r="F26" s="8"/>
      <c r="G26" s="9"/>
    </row>
    <row r="27" spans="1:7" ht="15" customHeight="1" x14ac:dyDescent="0.4">
      <c r="A27" s="5" t="s">
        <v>30</v>
      </c>
      <c r="B27" s="1" t="s">
        <v>31</v>
      </c>
      <c r="C27" s="14"/>
      <c r="D27" s="7"/>
      <c r="E27" s="13"/>
      <c r="F27" s="8"/>
      <c r="G27" s="9"/>
    </row>
    <row r="28" spans="1:7" ht="15" customHeight="1" x14ac:dyDescent="0.4">
      <c r="A28" s="5"/>
      <c r="B28" s="1">
        <v>1</v>
      </c>
      <c r="C28" s="14" t="s">
        <v>32</v>
      </c>
      <c r="D28" s="7"/>
      <c r="E28" s="13"/>
      <c r="F28" s="8"/>
      <c r="G28" s="9"/>
    </row>
    <row r="29" spans="1:7" ht="15" customHeight="1" x14ac:dyDescent="0.4">
      <c r="A29" s="5"/>
      <c r="B29" s="1"/>
      <c r="C29" s="14"/>
      <c r="D29" s="7" t="s">
        <v>33</v>
      </c>
      <c r="E29" s="13">
        <v>0</v>
      </c>
      <c r="F29" s="8">
        <v>2780</v>
      </c>
      <c r="G29" s="9">
        <f>E29-F29</f>
        <v>-2780</v>
      </c>
    </row>
    <row r="30" spans="1:7" ht="15" customHeight="1" x14ac:dyDescent="0.4">
      <c r="A30" s="5"/>
      <c r="B30" s="1"/>
      <c r="C30" s="14"/>
      <c r="D30" s="7" t="s">
        <v>34</v>
      </c>
      <c r="E30" s="15">
        <v>3396</v>
      </c>
      <c r="F30" s="9">
        <v>1817</v>
      </c>
      <c r="G30" s="9">
        <f>SUM(E30-F30)</f>
        <v>1579</v>
      </c>
    </row>
    <row r="31" spans="1:7" ht="15" customHeight="1" x14ac:dyDescent="0.4">
      <c r="A31" s="5"/>
      <c r="B31" s="1"/>
      <c r="C31" s="14" t="s">
        <v>35</v>
      </c>
      <c r="D31" s="7"/>
      <c r="E31" s="10">
        <f>SUM(E29:E30)</f>
        <v>3396</v>
      </c>
      <c r="F31" s="12">
        <f>SUM(F29:F30)</f>
        <v>4597</v>
      </c>
      <c r="G31" s="12">
        <f>SUM(E31-F31)</f>
        <v>-1201</v>
      </c>
    </row>
    <row r="32" spans="1:7" ht="15" customHeight="1" x14ac:dyDescent="0.4">
      <c r="A32" s="5"/>
      <c r="B32" s="1">
        <v>2</v>
      </c>
      <c r="C32" s="14" t="s">
        <v>36</v>
      </c>
      <c r="D32" s="7"/>
      <c r="E32" s="13">
        <v>0</v>
      </c>
      <c r="F32" s="8">
        <v>0</v>
      </c>
      <c r="G32" s="9">
        <f>E32-F32</f>
        <v>0</v>
      </c>
    </row>
    <row r="33" spans="1:7" ht="15" customHeight="1" x14ac:dyDescent="0.4">
      <c r="A33" s="5"/>
      <c r="B33" s="1"/>
      <c r="C33" s="14" t="s">
        <v>37</v>
      </c>
      <c r="D33" s="7"/>
      <c r="E33" s="10">
        <f>SUM(E32)</f>
        <v>0</v>
      </c>
      <c r="F33" s="11">
        <f>SUM(F32)</f>
        <v>0</v>
      </c>
      <c r="G33" s="11">
        <f>SUM(G32)</f>
        <v>0</v>
      </c>
    </row>
    <row r="34" spans="1:7" ht="15" customHeight="1" x14ac:dyDescent="0.4">
      <c r="A34" s="5"/>
      <c r="B34" s="1"/>
      <c r="C34" s="14" t="s">
        <v>38</v>
      </c>
      <c r="D34" s="7"/>
      <c r="E34" s="10">
        <f>E31+E33</f>
        <v>3396</v>
      </c>
      <c r="F34" s="12">
        <f>F31+F33</f>
        <v>4597</v>
      </c>
      <c r="G34" s="12">
        <f>SUM(G31:G33)</f>
        <v>-1201</v>
      </c>
    </row>
    <row r="35" spans="1:7" ht="15" customHeight="1" x14ac:dyDescent="0.4">
      <c r="A35" s="5"/>
      <c r="B35" s="1"/>
      <c r="C35" s="1"/>
      <c r="D35" s="7"/>
      <c r="E35" s="13"/>
      <c r="F35" s="8"/>
      <c r="G35" s="9"/>
    </row>
    <row r="36" spans="1:7" ht="15" customHeight="1" x14ac:dyDescent="0.4">
      <c r="A36" s="5" t="s">
        <v>39</v>
      </c>
      <c r="B36" s="1" t="s">
        <v>40</v>
      </c>
      <c r="C36" s="1"/>
      <c r="D36" s="7"/>
      <c r="E36" s="13"/>
      <c r="F36" s="8"/>
      <c r="G36" s="9"/>
    </row>
    <row r="37" spans="1:7" ht="15" customHeight="1" x14ac:dyDescent="0.4">
      <c r="A37" s="5"/>
      <c r="B37" s="1">
        <v>1</v>
      </c>
      <c r="C37" s="14" t="s">
        <v>41</v>
      </c>
      <c r="D37" s="7"/>
      <c r="E37" s="13"/>
      <c r="F37" s="8"/>
      <c r="G37" s="9"/>
    </row>
    <row r="38" spans="1:7" ht="15" customHeight="1" x14ac:dyDescent="0.4">
      <c r="A38" s="5"/>
      <c r="B38" s="1"/>
      <c r="C38" s="1"/>
      <c r="D38" s="7" t="s">
        <v>42</v>
      </c>
      <c r="E38" s="16">
        <v>106994528</v>
      </c>
      <c r="F38" s="17">
        <v>107131984</v>
      </c>
      <c r="G38" s="18">
        <f t="shared" ref="G38:G43" si="0">E38-F38</f>
        <v>-137456</v>
      </c>
    </row>
    <row r="39" spans="1:7" ht="15" customHeight="1" x14ac:dyDescent="0.4">
      <c r="A39" s="5"/>
      <c r="B39" s="1"/>
      <c r="C39" s="1" t="s">
        <v>43</v>
      </c>
      <c r="D39" s="7"/>
      <c r="E39" s="19">
        <f>E38</f>
        <v>106994528</v>
      </c>
      <c r="F39" s="8">
        <f>F38</f>
        <v>107131984</v>
      </c>
      <c r="G39" s="9">
        <f t="shared" si="0"/>
        <v>-137456</v>
      </c>
    </row>
    <row r="40" spans="1:7" ht="15" customHeight="1" x14ac:dyDescent="0.4">
      <c r="A40" s="5"/>
      <c r="B40" s="1"/>
      <c r="C40" s="1" t="s">
        <v>44</v>
      </c>
      <c r="D40" s="7"/>
      <c r="E40" s="20">
        <v>90998482</v>
      </c>
      <c r="F40" s="21">
        <v>91131984</v>
      </c>
      <c r="G40" s="22">
        <f t="shared" si="0"/>
        <v>-133502</v>
      </c>
    </row>
    <row r="41" spans="1:7" ht="15" customHeight="1" x14ac:dyDescent="0.4">
      <c r="A41" s="5"/>
      <c r="B41" s="1"/>
      <c r="C41" s="1" t="s">
        <v>45</v>
      </c>
      <c r="D41" s="7"/>
      <c r="E41" s="23">
        <f>E39-E40</f>
        <v>15996046</v>
      </c>
      <c r="F41" s="24">
        <f>F39-F40</f>
        <v>16000000</v>
      </c>
      <c r="G41" s="22">
        <f t="shared" si="0"/>
        <v>-3954</v>
      </c>
    </row>
    <row r="42" spans="1:7" ht="15" customHeight="1" x14ac:dyDescent="0.4">
      <c r="A42" s="5"/>
      <c r="B42" s="1">
        <v>2</v>
      </c>
      <c r="C42" s="1" t="s">
        <v>46</v>
      </c>
      <c r="D42" s="7"/>
      <c r="E42" s="19">
        <v>31336451</v>
      </c>
      <c r="F42" s="8">
        <v>31301107</v>
      </c>
      <c r="G42" s="25">
        <f t="shared" si="0"/>
        <v>35344</v>
      </c>
    </row>
    <row r="43" spans="1:7" ht="15" customHeight="1" x14ac:dyDescent="0.4">
      <c r="A43" s="5"/>
      <c r="B43" s="1"/>
      <c r="C43" s="1" t="s">
        <v>45</v>
      </c>
      <c r="D43" s="7"/>
      <c r="E43" s="26">
        <v>30023196</v>
      </c>
      <c r="F43" s="24">
        <v>28496000</v>
      </c>
      <c r="G43" s="22">
        <f t="shared" si="0"/>
        <v>1527196</v>
      </c>
    </row>
    <row r="44" spans="1:7" ht="15" customHeight="1" x14ac:dyDescent="0.4">
      <c r="A44" s="5"/>
      <c r="B44" s="1"/>
      <c r="C44" s="1" t="s">
        <v>47</v>
      </c>
      <c r="D44" s="7"/>
      <c r="E44" s="27">
        <f>E39+E42</f>
        <v>138330979</v>
      </c>
      <c r="F44" s="11">
        <f>F39+F42</f>
        <v>138433091</v>
      </c>
      <c r="G44" s="12">
        <f>G39+G42</f>
        <v>-102112</v>
      </c>
    </row>
    <row r="45" spans="1:7" ht="15" customHeight="1" thickBot="1" x14ac:dyDescent="0.45">
      <c r="A45" s="28"/>
      <c r="B45" s="29"/>
      <c r="C45" s="29" t="s">
        <v>48</v>
      </c>
      <c r="D45" s="30"/>
      <c r="E45" s="31">
        <f>E34+E44</f>
        <v>138334375</v>
      </c>
      <c r="F45" s="32">
        <f>F34+F44</f>
        <v>138437688</v>
      </c>
      <c r="G45" s="33">
        <f>G34+G44</f>
        <v>-103313</v>
      </c>
    </row>
    <row r="46" spans="1:7" ht="19.5" thickTop="1" x14ac:dyDescent="0.4"/>
  </sheetData>
  <mergeCells count="4">
    <mergeCell ref="A1:D1"/>
    <mergeCell ref="A2:G2"/>
    <mergeCell ref="A3:G3"/>
    <mergeCell ref="A5:D5"/>
  </mergeCells>
  <phoneticPr fontId="2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geibi-kyoukai</dc:creator>
  <cp:lastModifiedBy>geibi-kyoukai</cp:lastModifiedBy>
  <cp:lastPrinted>2022-06-21T05:32:24Z</cp:lastPrinted>
  <dcterms:created xsi:type="dcterms:W3CDTF">2022-06-16T01:36:40Z</dcterms:created>
  <dcterms:modified xsi:type="dcterms:W3CDTF">2022-06-21T05:32:35Z</dcterms:modified>
</cp:coreProperties>
</file>